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<sst xmlns="http://schemas.openxmlformats.org/spreadsheetml/2006/main" count="26" uniqueCount="26">
  <si>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Sorszám</t>
  </si>
  <si>
    <t>Film</t>
  </si>
  <si>
    <t>Kategória</t>
  </si>
  <si>
    <t>Egységár</t>
  </si>
  <si>
    <t>Bevétel</t>
  </si>
  <si>
    <t>Nyereséges-e</t>
  </si>
  <si>
    <t>Elveszett világ</t>
  </si>
  <si>
    <t>Féktelenül II.</t>
  </si>
  <si>
    <t>Méregzsák</t>
  </si>
  <si>
    <t>A specialista</t>
  </si>
  <si>
    <t>Falfúró</t>
  </si>
  <si>
    <t>Amadeus</t>
  </si>
  <si>
    <t>Aladdin</t>
  </si>
  <si>
    <t>Összesen:</t>
  </si>
  <si>
    <t>Átlag</t>
  </si>
  <si>
    <t>Minimum</t>
  </si>
  <si>
    <t>Maximum</t>
  </si>
  <si>
    <t>Vetített filmek száma:</t>
  </si>
  <si>
    <t>1 kategória:</t>
  </si>
  <si>
    <t>2 kategória:</t>
  </si>
  <si>
    <t>3 kategória:</t>
  </si>
  <si>
    <t>4 kategória:</t>
  </si>
  <si>
    <t>Alapdíj:</t>
  </si>
  <si>
    <t>Kategória díj:</t>
  </si>
  <si>
    <t>Délutáni
előadás</t>
  </si>
  <si>
    <t>Esti 
előadás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</si>
</sst>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&quot; fő&quot;"/>
    <numFmt numFmtId="165" formatCode="_-* #,##0\ &quot;Ft&quot;_-;\-* #,##0\ &quot;Ft&quot;_-;_-* &quot;-&quot;??\ &quot;Ft&quot;_-;_-@_-"/>
    <numFmt numFmtId="166" formatCode="0&quot; db&quot;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6"/>
      <name val="Times New Roman"/>
      <family val="1"/>
    </font>
    <font>
      <sz val="10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5" fontId="2" fillId="0" borderId="0" xfId="17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2" fillId="0" borderId="1" xfId="17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3" borderId="0" xfId="0" applyFont="1" applyFill="1" applyAlignment="1">
      <alignment horizontal="left" vertical="center"/>
    </xf>
    <xf numFmtId="165" fontId="1" fillId="3" borderId="0" xfId="17" applyNumberFormat="1" applyFont="1" applyFill="1" applyAlignment="1">
      <alignment vertical="center"/>
    </xf>
    <xf numFmtId="0" fontId="1" fillId="4" borderId="0" xfId="0" applyFont="1" applyFill="1" applyBorder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166" fontId="3" fillId="5" borderId="0" xfId="0" applyNumberFormat="1" applyFont="1" applyFill="1" applyBorder="1" applyAlignment="1">
      <alignment horizontal="center" vertical="center"/>
    </xf>
    <xf numFmtId="166" fontId="3" fillId="5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164" fontId="3" fillId="5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center" vertical="center"/>
    </xf>
    <xf numFmtId="165" fontId="3" fillId="5" borderId="0" xfId="0" applyNumberFormat="1" applyFont="1" applyFill="1" applyAlignment="1">
      <alignment horizontal="center" vertical="center"/>
    </xf>
    <xf numFmtId="164" fontId="3" fillId="5" borderId="0" xfId="0" applyNumberFormat="1" applyFont="1" applyFill="1" applyAlignment="1">
      <alignment vertical="center"/>
    </xf>
    <xf numFmtId="165" fontId="3" fillId="5" borderId="0" xfId="17" applyNumberFormat="1" applyFont="1" applyFill="1" applyAlignment="1">
      <alignment vertical="center"/>
    </xf>
    <xf numFmtId="0" fontId="5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5" fontId="3" fillId="5" borderId="1" xfId="17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0000FF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L19" sqref="L19"/>
    </sheetView>
  </sheetViews>
  <sheetFormatPr defaultColWidth="9.140625" defaultRowHeight="12.75"/>
  <cols>
    <col min="2" max="2" width="17.8515625" style="0" customWidth="1"/>
    <col min="3" max="8" width="12.7109375" style="0" customWidth="1"/>
  </cols>
  <sheetData>
    <row r="1" spans="1:8" ht="30.75" customHeight="1" thickBot="1">
      <c r="A1" s="6" t="s">
        <v>0</v>
      </c>
      <c r="B1" s="6" t="s">
        <v>1</v>
      </c>
      <c r="C1" s="7" t="s">
        <v>24</v>
      </c>
      <c r="D1" s="7" t="s">
        <v>25</v>
      </c>
      <c r="E1" s="6" t="s">
        <v>2</v>
      </c>
      <c r="F1" s="6" t="s">
        <v>3</v>
      </c>
      <c r="G1" s="6" t="s">
        <v>4</v>
      </c>
      <c r="H1" s="6" t="s">
        <v>5</v>
      </c>
    </row>
    <row r="2" spans="1:8" ht="15" customHeight="1">
      <c r="A2" s="1">
        <v>1</v>
      </c>
      <c r="B2" s="2" t="s">
        <v>6</v>
      </c>
      <c r="C2" s="11">
        <v>630</v>
      </c>
      <c r="D2" s="11">
        <v>1300</v>
      </c>
      <c r="E2" s="1">
        <v>4</v>
      </c>
      <c r="F2" s="3">
        <f>$H$14+$H$15*E2</f>
        <v>400</v>
      </c>
      <c r="G2" s="4">
        <f>SUM(C2:D2)*F2</f>
        <v>772000</v>
      </c>
      <c r="H2" s="1" t="str">
        <f>IF(G2&gt;500000,"Nyereséges","Veszteséges")</f>
        <v>Nyereséges</v>
      </c>
    </row>
    <row r="3" spans="1:8" ht="15" customHeight="1">
      <c r="A3" s="1">
        <v>2</v>
      </c>
      <c r="B3" s="2" t="s">
        <v>7</v>
      </c>
      <c r="C3" s="11">
        <v>820</v>
      </c>
      <c r="D3" s="11">
        <v>1422</v>
      </c>
      <c r="E3" s="1">
        <v>4</v>
      </c>
      <c r="F3" s="3">
        <f>$H$14+$H$15*E3</f>
        <v>400</v>
      </c>
      <c r="G3" s="4">
        <f aca="true" t="shared" si="0" ref="G3:G8">SUM(C3:D3)*F3</f>
        <v>896800</v>
      </c>
      <c r="H3" s="1" t="str">
        <f aca="true" t="shared" si="1" ref="H3:H8">IF(G3&gt;500000,"Nyereséges","Veszteséges")</f>
        <v>Nyereséges</v>
      </c>
    </row>
    <row r="4" spans="1:8" ht="15" customHeight="1">
      <c r="A4" s="1">
        <v>3</v>
      </c>
      <c r="B4" s="2" t="s">
        <v>8</v>
      </c>
      <c r="C4" s="11">
        <v>722</v>
      </c>
      <c r="D4" s="11">
        <v>1269</v>
      </c>
      <c r="E4" s="1">
        <v>1</v>
      </c>
      <c r="F4" s="3">
        <f>$H$14+$H$15*E4</f>
        <v>250</v>
      </c>
      <c r="G4" s="4">
        <f t="shared" si="0"/>
        <v>497750</v>
      </c>
      <c r="H4" s="1" t="str">
        <f t="shared" si="1"/>
        <v>Veszteséges</v>
      </c>
    </row>
    <row r="5" spans="1:8" ht="15" customHeight="1">
      <c r="A5" s="1">
        <v>4</v>
      </c>
      <c r="B5" s="2" t="s">
        <v>9</v>
      </c>
      <c r="C5" s="11">
        <v>806</v>
      </c>
      <c r="D5" s="11">
        <v>1500</v>
      </c>
      <c r="E5" s="1">
        <v>2</v>
      </c>
      <c r="F5" s="3">
        <f>$H$14+$H$15*E5</f>
        <v>300</v>
      </c>
      <c r="G5" s="4">
        <f t="shared" si="0"/>
        <v>691800</v>
      </c>
      <c r="H5" s="1" t="str">
        <f t="shared" si="1"/>
        <v>Nyereséges</v>
      </c>
    </row>
    <row r="6" spans="1:8" ht="15" customHeight="1">
      <c r="A6" s="1">
        <v>5</v>
      </c>
      <c r="B6" s="2" t="s">
        <v>10</v>
      </c>
      <c r="C6" s="11">
        <v>530</v>
      </c>
      <c r="D6" s="11">
        <v>1307</v>
      </c>
      <c r="E6" s="1">
        <v>1</v>
      </c>
      <c r="F6" s="3">
        <f>$H$14+$H$15*E6</f>
        <v>250</v>
      </c>
      <c r="G6" s="4">
        <f t="shared" si="0"/>
        <v>459250</v>
      </c>
      <c r="H6" s="1" t="str">
        <f t="shared" si="1"/>
        <v>Veszteséges</v>
      </c>
    </row>
    <row r="7" spans="1:8" ht="15" customHeight="1">
      <c r="A7" s="1">
        <v>6</v>
      </c>
      <c r="B7" s="2" t="s">
        <v>11</v>
      </c>
      <c r="C7" s="11">
        <v>776</v>
      </c>
      <c r="D7" s="11">
        <v>1056</v>
      </c>
      <c r="E7" s="1">
        <v>2</v>
      </c>
      <c r="F7" s="3">
        <f>$H$14+$H$15*E7</f>
        <v>300</v>
      </c>
      <c r="G7" s="4">
        <f t="shared" si="0"/>
        <v>549600</v>
      </c>
      <c r="H7" s="1" t="str">
        <f t="shared" si="1"/>
        <v>Nyereséges</v>
      </c>
    </row>
    <row r="8" spans="1:8" ht="15" customHeight="1" thickBot="1">
      <c r="A8" s="8">
        <v>7</v>
      </c>
      <c r="B8" s="5" t="s">
        <v>12</v>
      </c>
      <c r="C8" s="12">
        <v>850</v>
      </c>
      <c r="D8" s="12">
        <v>1500</v>
      </c>
      <c r="E8" s="8">
        <v>3</v>
      </c>
      <c r="F8" s="9">
        <f>$H$14+$H$15*E8</f>
        <v>350</v>
      </c>
      <c r="G8" s="10">
        <f t="shared" si="0"/>
        <v>822500</v>
      </c>
      <c r="H8" s="8" t="str">
        <f t="shared" si="1"/>
        <v>Nyereséges</v>
      </c>
    </row>
    <row r="9" spans="1:8" ht="15" customHeight="1">
      <c r="A9" s="19"/>
      <c r="B9" s="20" t="s">
        <v>13</v>
      </c>
      <c r="C9" s="21">
        <f>SUM(C2:C8)</f>
        <v>5134</v>
      </c>
      <c r="D9" s="21">
        <f>SUM(D2:D8)</f>
        <v>9354</v>
      </c>
      <c r="E9" s="22"/>
      <c r="F9" s="22"/>
      <c r="G9" s="23">
        <f>SUM(G2:G8)</f>
        <v>4689700</v>
      </c>
      <c r="H9" s="19"/>
    </row>
    <row r="10" spans="1:8" ht="15" customHeight="1">
      <c r="A10" s="19"/>
      <c r="B10" s="20" t="s">
        <v>14</v>
      </c>
      <c r="C10" s="24">
        <f>AVERAGE(C2:C8)</f>
        <v>733.4285714285714</v>
      </c>
      <c r="D10" s="24">
        <f>AVERAGE(D2:D8)</f>
        <v>1336.2857142857142</v>
      </c>
      <c r="E10" s="24"/>
      <c r="F10" s="24"/>
      <c r="G10" s="25">
        <f>AVERAGE(G2:G8)</f>
        <v>669957.1428571428</v>
      </c>
      <c r="H10" s="19"/>
    </row>
    <row r="11" spans="1:8" ht="15" customHeight="1">
      <c r="A11" s="19"/>
      <c r="B11" s="20" t="s">
        <v>15</v>
      </c>
      <c r="C11" s="24">
        <f>MIN(C2:C8)</f>
        <v>530</v>
      </c>
      <c r="D11" s="24">
        <f>MIN(D2:D8)</f>
        <v>1056</v>
      </c>
      <c r="E11" s="24"/>
      <c r="F11" s="24"/>
      <c r="G11" s="25">
        <f>MIN(G2:G8)</f>
        <v>459250</v>
      </c>
      <c r="H11" s="19"/>
    </row>
    <row r="12" spans="1:8" ht="15" customHeight="1" thickBot="1">
      <c r="A12" s="26"/>
      <c r="B12" s="27" t="s">
        <v>16</v>
      </c>
      <c r="C12" s="28">
        <f>MAX(C2:C8)</f>
        <v>850</v>
      </c>
      <c r="D12" s="28">
        <f>MAX(D2:D8)</f>
        <v>1500</v>
      </c>
      <c r="E12" s="28"/>
      <c r="F12" s="28"/>
      <c r="G12" s="29">
        <f>MAX(G2:G8)</f>
        <v>896800</v>
      </c>
      <c r="H12" s="26"/>
    </row>
    <row r="13" spans="1:8" ht="15" customHeight="1">
      <c r="A13" s="2"/>
      <c r="B13" s="2"/>
      <c r="C13" s="2"/>
      <c r="D13" s="2"/>
      <c r="E13" s="2"/>
      <c r="F13" s="2"/>
      <c r="G13" s="2"/>
      <c r="H13" s="2"/>
    </row>
    <row r="14" spans="1:8" ht="15" customHeight="1">
      <c r="A14" s="2"/>
      <c r="B14" s="15" t="s">
        <v>17</v>
      </c>
      <c r="C14" s="17">
        <f>COUNTA(B2:B8)</f>
        <v>7</v>
      </c>
      <c r="D14" s="2"/>
      <c r="E14" s="2"/>
      <c r="F14" s="2"/>
      <c r="G14" s="13" t="s">
        <v>22</v>
      </c>
      <c r="H14" s="14">
        <v>200</v>
      </c>
    </row>
    <row r="15" spans="1:8" ht="15" customHeight="1">
      <c r="A15" s="2"/>
      <c r="B15" s="16" t="s">
        <v>18</v>
      </c>
      <c r="C15" s="18">
        <f>COUNTIF($E$2:$E$8,"1")</f>
        <v>2</v>
      </c>
      <c r="D15" s="2"/>
      <c r="E15" s="2"/>
      <c r="F15" s="2"/>
      <c r="G15" s="13" t="s">
        <v>23</v>
      </c>
      <c r="H15" s="14">
        <v>50</v>
      </c>
    </row>
    <row r="16" spans="1:8" ht="15" customHeight="1">
      <c r="A16" s="2"/>
      <c r="B16" s="16" t="s">
        <v>19</v>
      </c>
      <c r="C16" s="18">
        <f>COUNTIF($E$2:$E$8,"2")</f>
        <v>2</v>
      </c>
      <c r="D16" s="2"/>
      <c r="E16" s="2"/>
      <c r="F16" s="2"/>
      <c r="G16" s="2"/>
      <c r="H16" s="2"/>
    </row>
    <row r="17" spans="1:8" ht="15" customHeight="1">
      <c r="A17" s="2"/>
      <c r="B17" s="16" t="s">
        <v>20</v>
      </c>
      <c r="C17" s="18">
        <f>COUNTIF($E$2:$E$8,"3")</f>
        <v>1</v>
      </c>
      <c r="D17" s="2"/>
      <c r="E17" s="2"/>
      <c r="F17" s="2"/>
      <c r="G17" s="2"/>
      <c r="H17" s="2"/>
    </row>
    <row r="18" spans="1:8" ht="15" customHeight="1">
      <c r="A18" s="2"/>
      <c r="B18" s="16" t="s">
        <v>21</v>
      </c>
      <c r="C18" s="18">
        <f>COUNTIF($E$2:$E$8,"4")</f>
        <v>2</v>
      </c>
      <c r="D18" s="2"/>
      <c r="E18" s="2"/>
      <c r="F18" s="2"/>
      <c r="G18" s="2"/>
      <c r="H18" s="2"/>
    </row>
    <row r="19" spans="1:8" ht="15" customHeight="1">
      <c r="A19" s="2"/>
      <c r="B19" s="2"/>
      <c r="C19" s="2"/>
      <c r="D19" s="2"/>
      <c r="E19" s="2"/>
      <c r="F19" s="2"/>
      <c r="G19" s="2"/>
      <c r="H19" s="2"/>
    </row>
    <row r="20" spans="3:8" ht="15" customHeight="1">
      <c r="C20" s="2"/>
      <c r="D20" s="2"/>
      <c r="E20" s="2"/>
      <c r="F20" s="2"/>
      <c r="G20" s="2"/>
      <c r="H20" s="2"/>
    </row>
    <row r="21" spans="3:8" ht="15" customHeight="1">
      <c r="C21" s="2"/>
      <c r="D21" s="2"/>
      <c r="E21" s="2"/>
      <c r="F21" s="2"/>
      <c r="G21" s="2"/>
      <c r="H21" s="2"/>
    </row>
  </sheetData>
  <conditionalFormatting sqref="H2:H8">
    <cfRule type="cellIs" priority="1" dxfId="0" operator="equal" stopIfTrue="1">
      <formula>"Nyereséges"</formula>
    </cfRule>
    <cfRule type="cellIs" priority="2" dxfId="1" operator="equal" stopIfTrue="1">
      <formula>"Veszteséges"</formula>
    </cfRule>
  </conditionalFormatting>
  <printOptions/>
  <pageMargins left="0.75" right="0.75" top="1" bottom="1" header="0.5" footer="0.5"/>
  <pageSetup orientation="landscape" paperSize="9" r:id="rId1"/>
  <ignoredErrors>
    <ignoredError sqref="G2:G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Bornemissza Zsigmond</dc:creator>
  <cp:keywords/>
  <dc:description/>
  <cp:lastModifiedBy>Bornemissza Zsigmond</cp:lastModifiedBy>
  <cp:lastPrinted>2007-04-22T11:54:08Z</cp:lastPrinted>
  <dcterms:created xsi:type="dcterms:W3CDTF">2007-04-22T11:53:42Z</dcterms:created>
  <dcterms:modified xsi:type="dcterms:W3CDTF">2007-04-22T11:59:55Z</dcterms:modified>
  <cp:category/>
  <cp:version/>
  <cp:contentType/>
  <cp:contentStatus/>
</cp:coreProperties>
</file>